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5" windowWidth="15195" windowHeight="99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3" i="1"/>
  <c r="D23"/>
  <c r="E20"/>
  <c r="C20"/>
  <c r="D20"/>
  <c r="C16"/>
  <c r="E37"/>
  <c r="E22"/>
  <c r="E21"/>
  <c r="G13"/>
  <c r="E36"/>
  <c r="E35"/>
  <c r="E12"/>
  <c r="E14"/>
  <c r="D16"/>
  <c r="E17"/>
  <c r="E18"/>
  <c r="E19"/>
  <c r="D38"/>
  <c r="E33"/>
  <c r="E34"/>
  <c r="C38"/>
  <c r="E6"/>
  <c r="E7"/>
  <c r="E8"/>
  <c r="E9"/>
  <c r="E10"/>
  <c r="E11"/>
  <c r="E15"/>
  <c r="E5"/>
  <c r="C30"/>
  <c r="E16"/>
  <c r="E38"/>
  <c r="E23"/>
</calcChain>
</file>

<file path=xl/sharedStrings.xml><?xml version="1.0" encoding="utf-8"?>
<sst xmlns="http://schemas.openxmlformats.org/spreadsheetml/2006/main" count="57" uniqueCount="40">
  <si>
    <t>Код</t>
  </si>
  <si>
    <t>10000</t>
  </si>
  <si>
    <t>Державне управління </t>
  </si>
  <si>
    <t>70000</t>
  </si>
  <si>
    <t>Освіта </t>
  </si>
  <si>
    <t>80000</t>
  </si>
  <si>
    <t>Охорона здоров`я </t>
  </si>
  <si>
    <t>90000</t>
  </si>
  <si>
    <t>Соціальний захист та соціальне забезпечення </t>
  </si>
  <si>
    <t>110000</t>
  </si>
  <si>
    <t>Культура і мистецтво </t>
  </si>
  <si>
    <t>120000</t>
  </si>
  <si>
    <t>Засоби масової інформації </t>
  </si>
  <si>
    <t>130000</t>
  </si>
  <si>
    <t>Фізична культура і спорт </t>
  </si>
  <si>
    <t>170000</t>
  </si>
  <si>
    <t>Транспорт, дорожнє господарство, зв`язок, телекомунікації та інформатика </t>
  </si>
  <si>
    <t>180000</t>
  </si>
  <si>
    <t>Інші послуги, пов`язані з економічною діяльністю </t>
  </si>
  <si>
    <t>210000</t>
  </si>
  <si>
    <t>Запобігання та ліквідація надзвичайних ситуацій та наслідків стихійного лиха </t>
  </si>
  <si>
    <t>250000</t>
  </si>
  <si>
    <t>Видатки, не віднесені до основних груп </t>
  </si>
  <si>
    <t>Всього по бюджету</t>
  </si>
  <si>
    <t>Видатки загального фонду</t>
  </si>
  <si>
    <t>Видатки спеціального фонду</t>
  </si>
  <si>
    <t>Виконано</t>
  </si>
  <si>
    <t>% виконання</t>
  </si>
  <si>
    <t>Видатки бюджету за функціональною класифікацією</t>
  </si>
  <si>
    <t>Начальник фінансового управління Тернопільської РДА</t>
  </si>
  <si>
    <t>С. М. Марчук</t>
  </si>
  <si>
    <t>Субвенція з місцевого бюджету державному бюджету</t>
  </si>
  <si>
    <t>Інші дотації</t>
  </si>
  <si>
    <t>Інші субвенції</t>
  </si>
  <si>
    <t>План за 9 місяців 2015 р.</t>
  </si>
  <si>
    <t>Надання пільгового кредиту індивідуальним сільським забудівникам</t>
  </si>
  <si>
    <r>
      <t xml:space="preserve">Залишок коштів на 1.10.2015 р.- </t>
    </r>
    <r>
      <rPr>
        <sz val="10"/>
        <color indexed="8"/>
        <rFont val="Arial Cyr"/>
        <charset val="204"/>
      </rPr>
      <t xml:space="preserve">6648,7 </t>
    </r>
    <r>
      <rPr>
        <sz val="10"/>
        <rFont val="Arial Cyr"/>
        <charset val="204"/>
      </rPr>
      <t>тис. грн.</t>
    </r>
  </si>
  <si>
    <t>Кошти, що передаються із загального до спеціального фонду</t>
  </si>
  <si>
    <r>
      <t>Залишок коштів на 1.10.2015 р.-</t>
    </r>
    <r>
      <rPr>
        <sz val="10"/>
        <color indexed="8"/>
        <rFont val="Arial Cyr"/>
        <charset val="204"/>
      </rPr>
      <t>1415,3</t>
    </r>
    <r>
      <rPr>
        <sz val="10"/>
        <color indexed="10"/>
        <rFont val="Arial Cyr"/>
        <charset val="204"/>
      </rPr>
      <t xml:space="preserve"> </t>
    </r>
    <r>
      <rPr>
        <sz val="10"/>
        <rFont val="Arial Cyr"/>
        <charset val="204"/>
      </rPr>
      <t>тис. грн.</t>
    </r>
  </si>
  <si>
    <t>Разом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</si>
</sst>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&quot;р.&quot;"/>
    <numFmt numFmtId="166" formatCode="0.0"/>
  </numFmts>
  <fonts count="7">
    <font>
      <sz val="10"/>
      <name val="Arial Cyr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sz val="10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quotePrefix="1" applyFill="1" applyBorder="1"/>
    <xf numFmtId="0" fontId="0" fillId="0" borderId="0" xfId="0" applyFill="1"/>
    <xf numFmtId="0" fontId="0" fillId="0" borderId="1" xfId="0" applyBorder="1" applyAlignment="1">
      <alignment vertical="justify" wrapText="1"/>
    </xf>
    <xf numFmtId="0" fontId="0" fillId="0" borderId="1" xfId="0" applyFill="1" applyBorder="1" applyAlignment="1">
      <alignment vertical="justify"/>
    </xf>
    <xf numFmtId="0" fontId="0" fillId="0" borderId="0" xfId="0" applyAlignment="1">
      <alignment vertical="justify"/>
    </xf>
    <xf numFmtId="0" fontId="3" fillId="0" borderId="1" xfId="0" applyFont="1" applyBorder="1" applyAlignment="1">
      <alignment horizontal="center" vertical="justify"/>
    </xf>
    <xf numFmtId="165" fontId="3" fillId="0" borderId="1" xfId="0" applyNumberFormat="1" applyFont="1" applyBorder="1" applyAlignment="1">
      <alignment horizontal="center" vertical="justify"/>
    </xf>
    <xf numFmtId="0" fontId="0" fillId="0" borderId="1" xfId="0" applyBorder="1" applyAlignment="1">
      <alignment horizontal="center" vertical="justify" wrapText="1"/>
    </xf>
    <xf numFmtId="164" fontId="0" fillId="0" borderId="0" xfId="0" applyNumberFormat="1"/>
    <xf numFmtId="164" fontId="0" fillId="0" borderId="0" xfId="0" applyNumberFormat="1" applyFill="1" applyBorder="1"/>
    <xf numFmtId="166" fontId="0" fillId="0" borderId="1" xfId="0" applyNumberFormat="1" applyFill="1" applyBorder="1"/>
    <xf numFmtId="166" fontId="0" fillId="0" borderId="0" xfId="0" applyNumberFormat="1" applyFill="1" applyBorder="1"/>
    <xf numFmtId="166" fontId="0" fillId="0" borderId="1" xfId="0" applyNumberFormat="1" applyFill="1" applyBorder="1" applyAlignment="1">
      <alignment horizontal="center" vertical="justify"/>
    </xf>
    <xf numFmtId="166" fontId="0" fillId="0" borderId="1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vertical="justify"/>
    </xf>
    <xf numFmtId="166" fontId="0" fillId="0" borderId="2" xfId="0" applyNumberFormat="1" applyFill="1" applyBorder="1" applyAlignment="1">
      <alignment vertical="justify"/>
    </xf>
    <xf numFmtId="0" fontId="0" fillId="0" borderId="1" xfId="0" quotePrefix="1" applyFill="1" applyBorder="1" applyAlignment="1">
      <alignment horizontal="left"/>
    </xf>
    <xf numFmtId="166" fontId="0" fillId="0" borderId="2" xfId="0" applyNumberFormat="1" applyFill="1" applyBorder="1" applyAlignment="1">
      <alignment horizontal="center" vertical="justify"/>
    </xf>
    <xf numFmtId="166" fontId="0" fillId="0" borderId="0" xfId="0" applyNumberFormat="1" applyFill="1"/>
    <xf numFmtId="0" fontId="0" fillId="0" borderId="0" xfId="0" applyFill="1" applyBorder="1"/>
    <xf numFmtId="0" fontId="0" fillId="2" borderId="1" xfId="0" applyFill="1" applyBorder="1" applyAlignment="1">
      <alignment vertical="justify"/>
    </xf>
    <xf numFmtId="0" fontId="0" fillId="0" borderId="1" xfId="0" applyFill="1" applyBorder="1" applyAlignment="1">
      <alignment horizontal="left"/>
    </xf>
    <xf numFmtId="0" fontId="0" fillId="0" borderId="3" xfId="0" applyFill="1" applyBorder="1"/>
    <xf numFmtId="166" fontId="0" fillId="2" borderId="4" xfId="0" applyNumberFormat="1" applyFill="1" applyBorder="1" applyAlignment="1">
      <alignment horizontal="center" vertical="justify"/>
    </xf>
    <xf numFmtId="166" fontId="0" fillId="0" borderId="1" xfId="0" applyNumberFormat="1" applyFill="1" applyBorder="1" applyAlignment="1">
      <alignment vertical="top"/>
    </xf>
    <xf numFmtId="0" fontId="0" fillId="0" borderId="1" xfId="0" applyFill="1" applyBorder="1" applyAlignment="1">
      <alignment horizontal="center" vertical="top"/>
    </xf>
    <xf numFmtId="166" fontId="6" fillId="0" borderId="1" xfId="0" applyNumberFormat="1" applyFont="1" applyFill="1" applyBorder="1" applyAlignment="1">
      <alignment vertical="justify"/>
    </xf>
    <xf numFmtId="0" fontId="0" fillId="2" borderId="1" xfId="0" applyFill="1" applyBorder="1"/>
    <xf numFmtId="166" fontId="4" fillId="2" borderId="1" xfId="0" applyNumberFormat="1" applyFont="1" applyFill="1" applyBorder="1" applyAlignment="1">
      <alignment horizontal="center" vertical="justify"/>
    </xf>
    <xf numFmtId="166" fontId="4" fillId="2" borderId="1" xfId="0" applyNumberFormat="1" applyFont="1" applyFill="1" applyBorder="1" applyAlignment="1">
      <alignment vertical="justify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justify"/>
    </xf>
    <xf numFmtId="166" fontId="6" fillId="2" borderId="1" xfId="0" applyNumberFormat="1" applyFont="1" applyFill="1" applyBorder="1"/>
    <xf numFmtId="166" fontId="0" fillId="2" borderId="0" xfId="0" applyNumberFormat="1" applyFill="1" applyBorder="1"/>
    <xf numFmtId="166" fontId="4" fillId="2" borderId="1" xfId="0" applyNumberFormat="1" applyFont="1" applyFill="1" applyBorder="1" applyAlignment="1">
      <alignment horizontal="center"/>
    </xf>
    <xf numFmtId="166" fontId="4" fillId="2" borderId="1" xfId="0" applyNumberFormat="1" applyFont="1" applyFill="1" applyBorder="1"/>
    <xf numFmtId="0" fontId="4" fillId="0" borderId="1" xfId="0" applyFont="1" applyFill="1" applyBorder="1" applyAlignment="1">
      <alignment vertical="justify"/>
    </xf>
    <xf numFmtId="166" fontId="4" fillId="0" borderId="1" xfId="0" applyNumberFormat="1" applyFont="1" applyFill="1" applyBorder="1" applyAlignment="1">
      <alignment vertical="justify"/>
    </xf>
    <xf numFmtId="166" fontId="4" fillId="0" borderId="1" xfId="0" applyNumberFormat="1" applyFont="1" applyFill="1" applyBorder="1" applyAlignment="1">
      <alignment horizontal="center" vertical="justify"/>
    </xf>
    <xf numFmtId="0" fontId="2" fillId="0" borderId="0" xfId="0" applyFont="1" applyAlignment="1">
      <alignment horizontal="center"/>
    </xf>
    <xf numFmtId="0" fontId="0" fillId="0" borderId="5" xfId="0" applyFill="1" applyBorder="1" applyAlignment="1">
      <alignment vertical="justify"/>
    </xf>
    <xf numFmtId="0" fontId="0" fillId="0" borderId="4" xfId="0" applyFill="1" applyBorder="1" applyAlignment="1">
      <alignment vertical="justify"/>
    </xf>
    <xf numFmtId="0" fontId="0" fillId="0" borderId="0" xfId="0" applyAlignment="1">
      <alignment vertical="justify"/>
    </xf>
    <xf numFmtId="0" fontId="0" fillId="0" borderId="0" xfId="0" applyAlignment="1">
      <alignment horizontal="right"/>
    </xf>
    <xf numFmtId="0" fontId="1" fillId="0" borderId="6" xfId="0" applyFont="1" applyFill="1" applyBorder="1" applyAlignment="1">
      <alignment vertical="justify"/>
    </xf>
    <xf numFmtId="0" fontId="1" fillId="0" borderId="6" xfId="0" applyFont="1" applyFill="1" applyBorder="1" applyAlignment="1"/>
    <xf numFmtId="0" fontId="1" fillId="0" borderId="4" xfId="0" applyFont="1" applyFill="1" applyBorder="1" applyAlignment="1"/>
    <xf numFmtId="0" fontId="1" fillId="0" borderId="6" xfId="0" applyFont="1" applyBorder="1" applyAlignment="1">
      <alignment vertical="justify"/>
    </xf>
    <xf numFmtId="0" fontId="1" fillId="0" borderId="6" xfId="0" applyFont="1" applyBorder="1" applyAlignment="1"/>
    <xf numFmtId="0" fontId="1" fillId="0" borderId="4" xfId="0" applyFont="1" applyBorder="1" applyAlignment="1"/>
    <xf numFmtId="0" fontId="2" fillId="0" borderId="0" xfId="0" applyFont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workbookViewId="0">
      <selection activeCell="F35" sqref="F35"/>
    </sheetView>
  </sheetViews>
  <sheetFormatPr defaultRowHeight="12.75"/>
  <cols>
    <col min="2" max="2" width="37.28515625" style="6" customWidth="1"/>
    <col min="3" max="3" width="16.28515625" customWidth="1"/>
    <col min="4" max="4" width="9.5703125" style="3" bestFit="1" customWidth="1"/>
    <col min="5" max="5" width="11.5703125" customWidth="1"/>
    <col min="6" max="6" width="13.7109375" customWidth="1"/>
  </cols>
  <sheetData>
    <row r="1" spans="1:7" ht="18">
      <c r="A1" s="43" t="s">
        <v>24</v>
      </c>
      <c r="B1" s="43"/>
      <c r="C1" s="43"/>
      <c r="D1" s="43"/>
      <c r="E1" s="43"/>
    </row>
    <row r="3" spans="1:7" ht="29.25" customHeight="1">
      <c r="A3" s="1" t="s">
        <v>0</v>
      </c>
      <c r="B3" s="9" t="s">
        <v>28</v>
      </c>
      <c r="C3" s="7" t="s">
        <v>34</v>
      </c>
      <c r="D3" s="16" t="s">
        <v>26</v>
      </c>
      <c r="E3" s="8" t="s">
        <v>27</v>
      </c>
    </row>
    <row r="4" spans="1:7">
      <c r="A4" s="1">
        <v>1</v>
      </c>
      <c r="B4" s="4">
        <v>2</v>
      </c>
      <c r="C4" s="1">
        <v>3</v>
      </c>
      <c r="D4" s="17">
        <v>4</v>
      </c>
      <c r="E4" s="1">
        <v>5</v>
      </c>
    </row>
    <row r="5" spans="1:7" s="3" customFormat="1">
      <c r="A5" s="2" t="s">
        <v>1</v>
      </c>
      <c r="B5" s="5" t="s">
        <v>2</v>
      </c>
      <c r="C5" s="14">
        <v>1733.2</v>
      </c>
      <c r="D5" s="18">
        <v>1552.1</v>
      </c>
      <c r="E5" s="14">
        <f>D5/C5*100</f>
        <v>89.551119316870526</v>
      </c>
      <c r="F5" s="26"/>
      <c r="G5" s="13"/>
    </row>
    <row r="6" spans="1:7" s="3" customFormat="1">
      <c r="A6" s="2" t="s">
        <v>3</v>
      </c>
      <c r="B6" s="5" t="s">
        <v>4</v>
      </c>
      <c r="C6" s="14">
        <v>67036.5</v>
      </c>
      <c r="D6" s="18">
        <v>63952.800000000003</v>
      </c>
      <c r="E6" s="14">
        <f t="shared" ref="E6:E23" si="0">D6/C6*100</f>
        <v>95.399968673782197</v>
      </c>
      <c r="F6" s="26"/>
      <c r="G6" s="13"/>
    </row>
    <row r="7" spans="1:7" s="3" customFormat="1">
      <c r="A7" s="2" t="s">
        <v>5</v>
      </c>
      <c r="B7" s="5" t="s">
        <v>6</v>
      </c>
      <c r="C7" s="14">
        <v>30893.3</v>
      </c>
      <c r="D7" s="18">
        <v>29962.400000000001</v>
      </c>
      <c r="E7" s="14">
        <f t="shared" si="0"/>
        <v>96.986725277001824</v>
      </c>
      <c r="F7" s="26"/>
      <c r="G7" s="13"/>
    </row>
    <row r="8" spans="1:7" s="3" customFormat="1" ht="25.5">
      <c r="A8" s="2" t="s">
        <v>7</v>
      </c>
      <c r="B8" s="5" t="s">
        <v>8</v>
      </c>
      <c r="C8" s="14">
        <v>68004</v>
      </c>
      <c r="D8" s="18">
        <v>67645.399999999994</v>
      </c>
      <c r="E8" s="14">
        <f t="shared" si="0"/>
        <v>99.472678077760122</v>
      </c>
      <c r="F8" s="26"/>
      <c r="G8" s="13"/>
    </row>
    <row r="9" spans="1:7" s="3" customFormat="1">
      <c r="A9" s="2" t="s">
        <v>9</v>
      </c>
      <c r="B9" s="5" t="s">
        <v>10</v>
      </c>
      <c r="C9" s="14">
        <v>10177.200000000001</v>
      </c>
      <c r="D9" s="19">
        <v>8812.1</v>
      </c>
      <c r="E9" s="14">
        <f t="shared" si="0"/>
        <v>86.586683960224804</v>
      </c>
      <c r="F9" s="26"/>
      <c r="G9" s="13"/>
    </row>
    <row r="10" spans="1:7" s="3" customFormat="1">
      <c r="A10" s="2" t="s">
        <v>11</v>
      </c>
      <c r="B10" s="5" t="s">
        <v>12</v>
      </c>
      <c r="C10" s="14">
        <v>362.4</v>
      </c>
      <c r="D10" s="18">
        <v>330.8</v>
      </c>
      <c r="E10" s="14">
        <f t="shared" si="0"/>
        <v>91.280353200883013</v>
      </c>
      <c r="F10" s="26"/>
      <c r="G10" s="13"/>
    </row>
    <row r="11" spans="1:7" s="3" customFormat="1">
      <c r="A11" s="2" t="s">
        <v>13</v>
      </c>
      <c r="B11" s="5" t="s">
        <v>14</v>
      </c>
      <c r="C11" s="14">
        <v>643.9</v>
      </c>
      <c r="D11" s="18">
        <v>572.20000000000005</v>
      </c>
      <c r="E11" s="14">
        <f t="shared" si="0"/>
        <v>88.864730548221786</v>
      </c>
      <c r="F11" s="26"/>
      <c r="G11" s="13"/>
    </row>
    <row r="12" spans="1:7" s="3" customFormat="1" ht="25.5">
      <c r="A12" s="2" t="s">
        <v>15</v>
      </c>
      <c r="B12" s="5" t="s">
        <v>16</v>
      </c>
      <c r="C12" s="14">
        <v>923.8</v>
      </c>
      <c r="D12" s="18">
        <v>552.79999999999995</v>
      </c>
      <c r="E12" s="21">
        <f>D12/C12*100</f>
        <v>59.839792162805807</v>
      </c>
      <c r="F12" s="26"/>
      <c r="G12" s="13"/>
    </row>
    <row r="13" spans="1:7" s="3" customFormat="1" ht="25.5" hidden="1">
      <c r="A13" s="2" t="s">
        <v>17</v>
      </c>
      <c r="B13" s="5" t="s">
        <v>18</v>
      </c>
      <c r="C13" s="14"/>
      <c r="D13" s="18"/>
      <c r="E13" s="14"/>
      <c r="F13" s="26"/>
      <c r="G13" s="13">
        <f>D13-F13</f>
        <v>0</v>
      </c>
    </row>
    <row r="14" spans="1:7" s="3" customFormat="1" ht="25.5">
      <c r="A14" s="20">
        <v>180000</v>
      </c>
      <c r="B14" s="5" t="s">
        <v>18</v>
      </c>
      <c r="C14" s="14">
        <v>10</v>
      </c>
      <c r="D14" s="18">
        <v>10</v>
      </c>
      <c r="E14" s="14">
        <f>D14/C14*100</f>
        <v>100</v>
      </c>
      <c r="F14" s="26"/>
      <c r="G14" s="13"/>
    </row>
    <row r="15" spans="1:7" s="3" customFormat="1" ht="25.5">
      <c r="A15" s="2" t="s">
        <v>19</v>
      </c>
      <c r="B15" s="5" t="s">
        <v>20</v>
      </c>
      <c r="C15" s="14">
        <v>97</v>
      </c>
      <c r="D15" s="18">
        <v>55.9</v>
      </c>
      <c r="E15" s="14">
        <f t="shared" si="0"/>
        <v>57.628865979381438</v>
      </c>
      <c r="F15" s="26"/>
      <c r="G15" s="13"/>
    </row>
    <row r="16" spans="1:7" s="3" customFormat="1">
      <c r="A16" s="2" t="s">
        <v>21</v>
      </c>
      <c r="B16" s="5" t="s">
        <v>22</v>
      </c>
      <c r="C16" s="14">
        <f>SUM(C17:C19)</f>
        <v>1602.5</v>
      </c>
      <c r="D16" s="18">
        <f>SUM(D17:D19)</f>
        <v>1421</v>
      </c>
      <c r="E16" s="14">
        <f t="shared" si="0"/>
        <v>88.673946957878314</v>
      </c>
      <c r="F16" s="26"/>
      <c r="G16" s="13"/>
    </row>
    <row r="17" spans="1:7" s="3" customFormat="1" ht="25.5">
      <c r="A17" s="20">
        <v>250344</v>
      </c>
      <c r="B17" s="5" t="s">
        <v>31</v>
      </c>
      <c r="C17" s="14">
        <v>396.5</v>
      </c>
      <c r="D17" s="18">
        <v>280</v>
      </c>
      <c r="E17" s="14">
        <f t="shared" si="0"/>
        <v>70.617906683480456</v>
      </c>
      <c r="F17" s="26"/>
      <c r="G17" s="13"/>
    </row>
    <row r="18" spans="1:7" s="3" customFormat="1">
      <c r="A18" s="20">
        <v>250315</v>
      </c>
      <c r="B18" s="5" t="s">
        <v>32</v>
      </c>
      <c r="C18" s="14">
        <v>1151.5999999999999</v>
      </c>
      <c r="D18" s="18">
        <v>1086.5999999999999</v>
      </c>
      <c r="E18" s="14">
        <f t="shared" si="0"/>
        <v>94.355679055227498</v>
      </c>
      <c r="F18" s="26"/>
      <c r="G18" s="13"/>
    </row>
    <row r="19" spans="1:7" s="3" customFormat="1">
      <c r="A19" s="20">
        <v>250380</v>
      </c>
      <c r="B19" s="5" t="s">
        <v>33</v>
      </c>
      <c r="C19" s="14">
        <v>54.4</v>
      </c>
      <c r="D19" s="18">
        <v>54.4</v>
      </c>
      <c r="E19" s="14">
        <f>D19/C19*100</f>
        <v>100</v>
      </c>
      <c r="F19" s="26"/>
      <c r="G19" s="13"/>
    </row>
    <row r="20" spans="1:7" s="3" customFormat="1" ht="18" customHeight="1">
      <c r="A20" s="20"/>
      <c r="B20" s="40" t="s">
        <v>39</v>
      </c>
      <c r="C20" s="42">
        <f>SUM(C5:C16)</f>
        <v>181483.8</v>
      </c>
      <c r="D20" s="41">
        <f>SUM(D5:D16)</f>
        <v>174867.5</v>
      </c>
      <c r="E20" s="14">
        <f>D20/C20*100</f>
        <v>96.354330248760505</v>
      </c>
      <c r="F20" s="26"/>
      <c r="G20" s="13"/>
    </row>
    <row r="21" spans="1:7" s="3" customFormat="1" ht="27.75" customHeight="1">
      <c r="A21" s="25">
        <v>250911</v>
      </c>
      <c r="B21" s="24" t="s">
        <v>35</v>
      </c>
      <c r="C21" s="27">
        <v>50</v>
      </c>
      <c r="D21" s="28">
        <v>50</v>
      </c>
      <c r="E21" s="29">
        <f>D21/C21*100</f>
        <v>100</v>
      </c>
      <c r="F21" s="23"/>
      <c r="G21" s="22"/>
    </row>
    <row r="22" spans="1:7" s="3" customFormat="1" ht="27" customHeight="1">
      <c r="A22" s="44" t="s">
        <v>37</v>
      </c>
      <c r="B22" s="45"/>
      <c r="C22" s="14">
        <v>550.1</v>
      </c>
      <c r="D22" s="30">
        <v>550.1</v>
      </c>
      <c r="E22" s="14">
        <f>D22/C22*100</f>
        <v>100</v>
      </c>
    </row>
    <row r="23" spans="1:7" s="3" customFormat="1">
      <c r="A23" s="34" t="s">
        <v>23</v>
      </c>
      <c r="B23" s="35"/>
      <c r="C23" s="32">
        <f>SUM(C20+C21+C22)</f>
        <v>182083.9</v>
      </c>
      <c r="D23" s="33">
        <f>SUM(D20+D21+D22)</f>
        <v>175467.6</v>
      </c>
      <c r="E23" s="32">
        <f t="shared" si="0"/>
        <v>96.366345404508593</v>
      </c>
    </row>
    <row r="24" spans="1:7">
      <c r="A24" s="44" t="s">
        <v>36</v>
      </c>
      <c r="B24" s="48"/>
      <c r="C24" s="49"/>
      <c r="D24" s="49"/>
      <c r="E24" s="50"/>
      <c r="F24" s="3"/>
      <c r="G24" s="3"/>
    </row>
    <row r="28" spans="1:7" ht="18">
      <c r="B28" s="54" t="s">
        <v>25</v>
      </c>
      <c r="C28" s="43"/>
      <c r="D28" s="43"/>
    </row>
    <row r="29" spans="1:7" ht="28.5" customHeight="1"/>
    <row r="30" spans="1:7" ht="25.5">
      <c r="A30" s="1" t="s">
        <v>0</v>
      </c>
      <c r="B30" s="9" t="s">
        <v>28</v>
      </c>
      <c r="C30" s="7" t="str">
        <f>C3</f>
        <v>План за 9 місяців 2015 р.</v>
      </c>
      <c r="D30" s="16" t="s">
        <v>26</v>
      </c>
      <c r="E30" s="8" t="s">
        <v>27</v>
      </c>
    </row>
    <row r="31" spans="1:7">
      <c r="A31" s="1">
        <v>1</v>
      </c>
      <c r="B31" s="4">
        <v>2</v>
      </c>
      <c r="C31" s="1">
        <v>3</v>
      </c>
      <c r="D31" s="17">
        <v>4</v>
      </c>
      <c r="E31" s="1">
        <v>5</v>
      </c>
      <c r="F31" s="13"/>
    </row>
    <row r="32" spans="1:7">
      <c r="A32" s="2" t="s">
        <v>1</v>
      </c>
      <c r="B32" s="5" t="s">
        <v>2</v>
      </c>
      <c r="C32" s="15">
        <v>23.5</v>
      </c>
      <c r="D32" s="36">
        <v>23.5</v>
      </c>
      <c r="E32" s="15">
        <v>100</v>
      </c>
      <c r="F32" s="13"/>
    </row>
    <row r="33" spans="1:7">
      <c r="A33" s="2" t="s">
        <v>3</v>
      </c>
      <c r="B33" s="5" t="s">
        <v>4</v>
      </c>
      <c r="C33" s="15">
        <v>1503.7</v>
      </c>
      <c r="D33" s="12">
        <v>885.3</v>
      </c>
      <c r="E33" s="15">
        <f t="shared" ref="E33:E38" si="1">(D33/C33)*100</f>
        <v>58.874775553634365</v>
      </c>
      <c r="F33" s="13"/>
    </row>
    <row r="34" spans="1:7">
      <c r="A34" s="2" t="s">
        <v>5</v>
      </c>
      <c r="B34" s="5" t="s">
        <v>6</v>
      </c>
      <c r="C34" s="15">
        <v>2782.3</v>
      </c>
      <c r="D34" s="12">
        <v>2388.1999999999998</v>
      </c>
      <c r="E34" s="15">
        <f t="shared" si="1"/>
        <v>85.835459871329462</v>
      </c>
      <c r="F34" s="13"/>
    </row>
    <row r="35" spans="1:7" ht="25.5">
      <c r="A35" s="2" t="s">
        <v>7</v>
      </c>
      <c r="B35" s="5" t="s">
        <v>8</v>
      </c>
      <c r="C35" s="15">
        <v>182.5</v>
      </c>
      <c r="D35" s="12">
        <v>41.1</v>
      </c>
      <c r="E35" s="15">
        <f>SUM(D35/C35*100)</f>
        <v>22.520547945205479</v>
      </c>
      <c r="F35" s="13"/>
    </row>
    <row r="36" spans="1:7">
      <c r="A36" s="2" t="s">
        <v>9</v>
      </c>
      <c r="B36" s="5" t="s">
        <v>10</v>
      </c>
      <c r="C36" s="15">
        <v>69</v>
      </c>
      <c r="D36" s="12">
        <v>69</v>
      </c>
      <c r="E36" s="15">
        <f>(D36/C36)*100</f>
        <v>100</v>
      </c>
      <c r="F36" s="13"/>
    </row>
    <row r="37" spans="1:7">
      <c r="A37" s="20">
        <v>250380</v>
      </c>
      <c r="B37" s="5" t="s">
        <v>33</v>
      </c>
      <c r="C37" s="15">
        <v>12</v>
      </c>
      <c r="D37" s="12">
        <v>12</v>
      </c>
      <c r="E37" s="15">
        <f>(D37/C37)*100</f>
        <v>100</v>
      </c>
      <c r="F37" s="13"/>
      <c r="G37" s="10"/>
    </row>
    <row r="38" spans="1:7">
      <c r="A38" s="31" t="s">
        <v>23</v>
      </c>
      <c r="B38" s="24"/>
      <c r="C38" s="38">
        <f>SUM(C32:C37)</f>
        <v>4573</v>
      </c>
      <c r="D38" s="39">
        <f>SUM(D32:D37)</f>
        <v>3419.1</v>
      </c>
      <c r="E38" s="38">
        <f t="shared" si="1"/>
        <v>74.767111305488726</v>
      </c>
    </row>
    <row r="39" spans="1:7">
      <c r="A39" s="44" t="s">
        <v>38</v>
      </c>
      <c r="B39" s="51"/>
      <c r="C39" s="52"/>
      <c r="D39" s="52"/>
      <c r="E39" s="53"/>
    </row>
    <row r="40" spans="1:7">
      <c r="C40" s="11"/>
      <c r="D40" s="37"/>
    </row>
    <row r="44" spans="1:7">
      <c r="A44" s="46" t="s">
        <v>29</v>
      </c>
      <c r="B44" s="46"/>
    </row>
    <row r="45" spans="1:7">
      <c r="A45" s="46"/>
      <c r="B45" s="46"/>
      <c r="D45" s="47" t="s">
        <v>30</v>
      </c>
      <c r="E45" s="47"/>
    </row>
  </sheetData>
  <mergeCells count="7">
    <mergeCell ref="A1:E1"/>
    <mergeCell ref="A22:B22"/>
    <mergeCell ref="A44:B45"/>
    <mergeCell ref="D45:E45"/>
    <mergeCell ref="A24:E24"/>
    <mergeCell ref="A39:E39"/>
    <mergeCell ref="B28:D28"/>
  </mergeCells>
  <phoneticPr fontId="0" type="noConversion"/>
  <pageMargins left="0.59055118110236204" right="0.36" top="0.39370078740157499" bottom="0.39370078740157499" header="0" footer="0"/>
  <pageSetup paperSize="9" scale="105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RFU</dc:creator>
  <cp:lastModifiedBy>TRRADA</cp:lastModifiedBy>
  <cp:lastPrinted>2015-12-18T07:53:58Z</cp:lastPrinted>
  <dcterms:created xsi:type="dcterms:W3CDTF">2013-08-30T05:04:29Z</dcterms:created>
  <dcterms:modified xsi:type="dcterms:W3CDTF">2015-12-18T07:58:19Z</dcterms:modified>
</cp:coreProperties>
</file>